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41200B92-BF90-4D18-A9D9-19F0C37B1AD5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" i="2" l="1"/>
  <c r="E5" i="2"/>
  <c r="E6" i="2"/>
  <c r="E7" i="2"/>
  <c r="E3" i="2"/>
  <c r="F7" i="2"/>
  <c r="F6" i="2"/>
  <c r="F5" i="2"/>
  <c r="F4" i="2"/>
  <c r="F3" i="2"/>
  <c r="D47" i="1"/>
  <c r="D48" i="1"/>
  <c r="D49" i="1"/>
  <c r="D50" i="1"/>
  <c r="D51" i="1"/>
  <c r="D52" i="1"/>
  <c r="D46" i="1"/>
  <c r="C52" i="1"/>
  <c r="D37" i="1"/>
  <c r="D38" i="1"/>
  <c r="D39" i="1"/>
  <c r="D40" i="1"/>
  <c r="D41" i="1"/>
  <c r="D36" i="1"/>
  <c r="C41" i="1"/>
  <c r="D27" i="1"/>
  <c r="D28" i="1"/>
  <c r="D29" i="1"/>
  <c r="D30" i="1"/>
  <c r="D26" i="1"/>
  <c r="C31" i="1"/>
  <c r="D31" i="1" s="1"/>
  <c r="D17" i="1"/>
  <c r="D18" i="1"/>
  <c r="D19" i="1"/>
  <c r="D20" i="1"/>
  <c r="D16" i="1"/>
  <c r="C21" i="1"/>
  <c r="D21" i="1" s="1"/>
  <c r="D5" i="1"/>
  <c r="D6" i="1"/>
  <c r="D7" i="1"/>
  <c r="D8" i="1"/>
  <c r="D9" i="1"/>
  <c r="D10" i="1"/>
  <c r="D4" i="1"/>
  <c r="C11" i="1"/>
  <c r="D11" i="1" s="1"/>
</calcChain>
</file>

<file path=xl/sharedStrings.xml><?xml version="1.0" encoding="utf-8"?>
<sst xmlns="http://schemas.openxmlformats.org/spreadsheetml/2006/main" count="99" uniqueCount="36">
  <si>
    <t xml:space="preserve">4.1.2 Percentage of expenditure for infrastructure development and  augmentation excluding salary during the last five years </t>
  </si>
  <si>
    <t>Year 1 (2018-19)</t>
  </si>
  <si>
    <t>Head of expenditure (for ex. capital expenditure)</t>
  </si>
  <si>
    <t>Item of expenditure (for ex. construction of building, purchase of new equipments, furniture and fixtures etc.)</t>
  </si>
  <si>
    <t>Amount 
(INR in Lakhs)</t>
  </si>
  <si>
    <t>Percentage of Expenditure to Net Income (Fees Received)</t>
  </si>
  <si>
    <t>Capital Expendiuture</t>
  </si>
  <si>
    <t>Furniture and Fixture</t>
  </si>
  <si>
    <t>Computer and Software</t>
  </si>
  <si>
    <t>Laboratory Item</t>
  </si>
  <si>
    <t>Office Equipments</t>
  </si>
  <si>
    <t>Revenue Expenditure</t>
  </si>
  <si>
    <t>Rent</t>
  </si>
  <si>
    <t>Total</t>
  </si>
  <si>
    <t>Year 2 (2019-20)</t>
  </si>
  <si>
    <t>Furniture &amp; Fixtures</t>
  </si>
  <si>
    <t>Year 3 (2020-21)</t>
  </si>
  <si>
    <t>Year 4 (2021-22)</t>
  </si>
  <si>
    <t>Year 5 (2022-23)</t>
  </si>
  <si>
    <t>Air Conditioner /CCTV</t>
  </si>
  <si>
    <t>YEAR</t>
  </si>
  <si>
    <t>Expenditure for infrastructure development and augmentation (In Lakhs) = A</t>
  </si>
  <si>
    <t>Expenditure on Maintained of academic facilities (excluding salary for human resources) (In Lakhs) = B</t>
  </si>
  <si>
    <t>Expenditure on maintained of physical facilities (excluding salary for human resources) (In Lakhs)</t>
  </si>
  <si>
    <t>other expenses excluding salaries(In Lakhs) = D</t>
  </si>
  <si>
    <t>Total Expenditure excluding salaries(In Lakhs) = E ( E = A +B+C+D )</t>
  </si>
  <si>
    <t>A</t>
  </si>
  <si>
    <t>B</t>
  </si>
  <si>
    <t>C</t>
  </si>
  <si>
    <t>D</t>
  </si>
  <si>
    <t>E</t>
  </si>
  <si>
    <t>2018-19</t>
  </si>
  <si>
    <t>2019-20</t>
  </si>
  <si>
    <t>2020-21</t>
  </si>
  <si>
    <t>2021-22</t>
  </si>
  <si>
    <t>2022-23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</si>
</sst>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2" xfId="0" applyFont="1" applyBorder="1" applyAlignment="1">
      <alignment horizontal="left" vertical="top" wrapText="1"/>
    </xf>
    <xf numFmtId="0" fontId="0" fillId="0" borderId="2" xfId="0" applyBorder="1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 wrapText="1"/>
    </xf>
    <xf numFmtId="2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left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2" fontId="2" fillId="0" borderId="2" xfId="0" applyNumberFormat="1" applyFont="1" applyBorder="1" applyAlignment="1">
      <alignment vertical="center"/>
    </xf>
    <xf numFmtId="2" fontId="2" fillId="0" borderId="7" xfId="0" applyNumberFormat="1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2"/>
  <sheetViews>
    <sheetView tabSelected="1" zoomScaleNormal="100" workbookViewId="0">
      <selection activeCell="C41" sqref="C41"/>
    </sheetView>
  </sheetViews>
  <sheetFormatPr defaultRowHeight="15" x14ac:dyDescent="0.25"/>
  <cols>
    <col min="1" max="1" width="32.28515625" customWidth="1"/>
    <col min="2" max="2" width="28.42578125" customWidth="1"/>
    <col min="3" max="3" width="26.7109375" customWidth="1"/>
    <col min="4" max="4" width="27.42578125" customWidth="1"/>
  </cols>
  <sheetData>
    <row r="1" spans="1:4" ht="15" customHeight="1" x14ac:dyDescent="0.25">
      <c r="A1" s="7" t="s">
        <v>0</v>
      </c>
      <c r="B1" s="7"/>
      <c r="C1" s="7"/>
      <c r="D1" s="7"/>
    </row>
    <row r="2" spans="1:4" x14ac:dyDescent="0.25">
      <c r="A2" s="8" t="s">
        <v>1</v>
      </c>
      <c r="B2" s="8"/>
      <c r="C2" s="8"/>
      <c r="D2" s="8"/>
    </row>
    <row r="3" spans="1:4" ht="48" customHeight="1" x14ac:dyDescent="0.25">
      <c r="A3" s="1" t="s">
        <v>2</v>
      </c>
      <c r="B3" s="1" t="s">
        <v>3</v>
      </c>
      <c r="C3" s="1" t="s">
        <v>4</v>
      </c>
      <c r="D3" s="1" t="s">
        <v>5</v>
      </c>
    </row>
    <row r="4" spans="1:4" x14ac:dyDescent="0.25">
      <c r="A4" s="2" t="s">
        <v>6</v>
      </c>
      <c r="B4" s="2" t="s">
        <v>7</v>
      </c>
      <c r="C4" s="6">
        <v>0.76600000000000001</v>
      </c>
      <c r="D4" s="5">
        <f>C4/56.35</f>
        <v>1.3593611357586513E-2</v>
      </c>
    </row>
    <row r="5" spans="1:4" x14ac:dyDescent="0.25">
      <c r="A5" s="2" t="s">
        <v>6</v>
      </c>
      <c r="B5" s="2" t="s">
        <v>8</v>
      </c>
      <c r="C5" s="6">
        <v>0</v>
      </c>
      <c r="D5" s="5">
        <f t="shared" ref="D5:D11" si="0">C5/56.35</f>
        <v>0</v>
      </c>
    </row>
    <row r="6" spans="1:4" x14ac:dyDescent="0.25">
      <c r="A6" s="2" t="s">
        <v>6</v>
      </c>
      <c r="B6" s="2" t="s">
        <v>9</v>
      </c>
      <c r="C6" s="6">
        <v>1.7903199999999999</v>
      </c>
      <c r="D6" s="5">
        <f t="shared" si="0"/>
        <v>3.1771428571428569E-2</v>
      </c>
    </row>
    <row r="7" spans="1:4" x14ac:dyDescent="0.25">
      <c r="A7" s="2" t="s">
        <v>6</v>
      </c>
      <c r="B7" s="2" t="s">
        <v>19</v>
      </c>
      <c r="C7" s="6">
        <v>0.40710000000000002</v>
      </c>
      <c r="D7" s="5">
        <f t="shared" si="0"/>
        <v>7.2244897959183674E-3</v>
      </c>
    </row>
    <row r="8" spans="1:4" x14ac:dyDescent="0.25">
      <c r="A8" s="2" t="s">
        <v>6</v>
      </c>
      <c r="B8" s="2" t="s">
        <v>10</v>
      </c>
      <c r="C8" s="6">
        <v>9.8499999999999994E-3</v>
      </c>
      <c r="D8" s="5">
        <f t="shared" si="0"/>
        <v>1.7480035492457852E-4</v>
      </c>
    </row>
    <row r="9" spans="1:4" x14ac:dyDescent="0.25">
      <c r="A9" s="2" t="s">
        <v>11</v>
      </c>
      <c r="B9" s="2" t="s">
        <v>12</v>
      </c>
      <c r="C9" s="6">
        <v>0.5</v>
      </c>
      <c r="D9" s="5">
        <f t="shared" si="0"/>
        <v>8.8731144631765749E-3</v>
      </c>
    </row>
    <row r="10" spans="1:4" x14ac:dyDescent="0.25">
      <c r="A10" s="2"/>
      <c r="B10" s="2"/>
      <c r="C10" s="6"/>
      <c r="D10" s="5">
        <f t="shared" si="0"/>
        <v>0</v>
      </c>
    </row>
    <row r="11" spans="1:4" x14ac:dyDescent="0.25">
      <c r="A11" s="9" t="s">
        <v>13</v>
      </c>
      <c r="B11" s="9"/>
      <c r="C11" s="6">
        <f>SUM(C4:C10)</f>
        <v>3.4732700000000003</v>
      </c>
      <c r="D11" s="5">
        <f t="shared" si="0"/>
        <v>6.163744454303461E-2</v>
      </c>
    </row>
    <row r="12" spans="1:4" x14ac:dyDescent="0.25">
      <c r="A12" s="3"/>
      <c r="B12" s="3"/>
    </row>
    <row r="14" spans="1:4" x14ac:dyDescent="0.25">
      <c r="A14" s="8" t="s">
        <v>14</v>
      </c>
      <c r="B14" s="8"/>
      <c r="C14" s="8"/>
      <c r="D14" s="8"/>
    </row>
    <row r="15" spans="1:4" ht="60" x14ac:dyDescent="0.25">
      <c r="A15" s="1" t="s">
        <v>2</v>
      </c>
      <c r="B15" s="1" t="s">
        <v>3</v>
      </c>
      <c r="C15" s="1" t="s">
        <v>4</v>
      </c>
      <c r="D15" s="1" t="s">
        <v>5</v>
      </c>
    </row>
    <row r="16" spans="1:4" x14ac:dyDescent="0.25">
      <c r="A16" s="2" t="s">
        <v>6</v>
      </c>
      <c r="B16" s="2" t="s">
        <v>15</v>
      </c>
      <c r="C16" s="6">
        <v>1.1399999999999999</v>
      </c>
      <c r="D16" s="5">
        <f>C16/27.72</f>
        <v>4.1125541125541121E-2</v>
      </c>
    </row>
    <row r="17" spans="1:4" x14ac:dyDescent="0.25">
      <c r="A17" s="2" t="s">
        <v>6</v>
      </c>
      <c r="B17" s="2" t="s">
        <v>8</v>
      </c>
      <c r="C17" s="6">
        <v>1.028</v>
      </c>
      <c r="D17" s="5">
        <f t="shared" ref="D17:D21" si="1">C17/27.72</f>
        <v>3.7085137085137089E-2</v>
      </c>
    </row>
    <row r="18" spans="1:4" x14ac:dyDescent="0.25">
      <c r="A18" s="2" t="s">
        <v>6</v>
      </c>
      <c r="B18" s="2" t="s">
        <v>10</v>
      </c>
      <c r="C18" s="6">
        <v>0.11475</v>
      </c>
      <c r="D18" s="5">
        <f t="shared" si="1"/>
        <v>4.1396103896103901E-3</v>
      </c>
    </row>
    <row r="19" spans="1:4" x14ac:dyDescent="0.25">
      <c r="A19" s="2" t="s">
        <v>11</v>
      </c>
      <c r="B19" s="2" t="s">
        <v>12</v>
      </c>
      <c r="C19" s="6">
        <v>0.5</v>
      </c>
      <c r="D19" s="5">
        <f t="shared" si="1"/>
        <v>1.803751803751804E-2</v>
      </c>
    </row>
    <row r="20" spans="1:4" x14ac:dyDescent="0.25">
      <c r="A20" s="2" t="s">
        <v>6</v>
      </c>
      <c r="B20" s="2" t="s">
        <v>9</v>
      </c>
      <c r="C20" s="6">
        <v>4.2348299999999997</v>
      </c>
      <c r="D20" s="5">
        <f t="shared" si="1"/>
        <v>0.152771645021645</v>
      </c>
    </row>
    <row r="21" spans="1:4" x14ac:dyDescent="0.25">
      <c r="A21" s="9" t="s">
        <v>13</v>
      </c>
      <c r="B21" s="9"/>
      <c r="C21" s="6">
        <f>SUM(C16:C20)</f>
        <v>7.0175799999999997</v>
      </c>
      <c r="D21" s="5">
        <f t="shared" si="1"/>
        <v>0.25315945165945164</v>
      </c>
    </row>
    <row r="22" spans="1:4" x14ac:dyDescent="0.25">
      <c r="A22" s="3"/>
      <c r="B22" s="3"/>
    </row>
    <row r="24" spans="1:4" x14ac:dyDescent="0.25">
      <c r="A24" s="8" t="s">
        <v>16</v>
      </c>
      <c r="B24" s="8"/>
      <c r="C24" s="8"/>
      <c r="D24" s="8"/>
    </row>
    <row r="25" spans="1:4" ht="60" x14ac:dyDescent="0.25">
      <c r="A25" s="1" t="s">
        <v>2</v>
      </c>
      <c r="B25" s="1" t="s">
        <v>3</v>
      </c>
      <c r="C25" s="1" t="s">
        <v>4</v>
      </c>
      <c r="D25" s="1" t="s">
        <v>5</v>
      </c>
    </row>
    <row r="26" spans="1:4" x14ac:dyDescent="0.25">
      <c r="A26" s="2" t="s">
        <v>6</v>
      </c>
      <c r="B26" s="2" t="s">
        <v>15</v>
      </c>
      <c r="C26" s="6">
        <v>0</v>
      </c>
      <c r="D26" s="5">
        <f>C26/26.98</f>
        <v>0</v>
      </c>
    </row>
    <row r="27" spans="1:4" x14ac:dyDescent="0.25">
      <c r="A27" s="2" t="s">
        <v>6</v>
      </c>
      <c r="B27" s="2" t="s">
        <v>8</v>
      </c>
      <c r="C27" s="6">
        <v>0.13500000000000001</v>
      </c>
      <c r="D27" s="5">
        <f t="shared" ref="D27:D31" si="2">C27/26.98</f>
        <v>5.0037064492216461E-3</v>
      </c>
    </row>
    <row r="28" spans="1:4" x14ac:dyDescent="0.25">
      <c r="A28" s="2" t="s">
        <v>6</v>
      </c>
      <c r="B28" s="2" t="s">
        <v>10</v>
      </c>
      <c r="C28" s="6">
        <v>0</v>
      </c>
      <c r="D28" s="5">
        <f t="shared" si="2"/>
        <v>0</v>
      </c>
    </row>
    <row r="29" spans="1:4" x14ac:dyDescent="0.25">
      <c r="A29" s="2" t="s">
        <v>11</v>
      </c>
      <c r="B29" s="2" t="s">
        <v>12</v>
      </c>
      <c r="C29" s="6">
        <v>0.5</v>
      </c>
      <c r="D29" s="5">
        <f t="shared" si="2"/>
        <v>1.8532246108228317E-2</v>
      </c>
    </row>
    <row r="30" spans="1:4" x14ac:dyDescent="0.25">
      <c r="A30" s="2" t="s">
        <v>6</v>
      </c>
      <c r="B30" s="2" t="s">
        <v>9</v>
      </c>
      <c r="C30" s="6">
        <v>0</v>
      </c>
      <c r="D30" s="5">
        <f t="shared" si="2"/>
        <v>0</v>
      </c>
    </row>
    <row r="31" spans="1:4" x14ac:dyDescent="0.25">
      <c r="A31" s="9" t="s">
        <v>13</v>
      </c>
      <c r="B31" s="9"/>
      <c r="C31" s="6">
        <f>SUM(C26:C30)</f>
        <v>0.63500000000000001</v>
      </c>
      <c r="D31" s="5">
        <f t="shared" si="2"/>
        <v>2.3535952557449964E-2</v>
      </c>
    </row>
    <row r="34" spans="1:4" x14ac:dyDescent="0.25">
      <c r="A34" s="8" t="s">
        <v>17</v>
      </c>
      <c r="B34" s="8"/>
      <c r="C34" s="8"/>
      <c r="D34" s="8"/>
    </row>
    <row r="35" spans="1:4" ht="60" x14ac:dyDescent="0.25">
      <c r="A35" s="1" t="s">
        <v>2</v>
      </c>
      <c r="B35" s="1" t="s">
        <v>3</v>
      </c>
      <c r="C35" s="1" t="s">
        <v>4</v>
      </c>
      <c r="D35" s="1" t="s">
        <v>5</v>
      </c>
    </row>
    <row r="36" spans="1:4" x14ac:dyDescent="0.25">
      <c r="A36" s="2" t="s">
        <v>6</v>
      </c>
      <c r="B36" s="2" t="s">
        <v>15</v>
      </c>
      <c r="C36" s="6">
        <v>4.3757999999999999</v>
      </c>
      <c r="D36" s="5">
        <f>C36/17.18</f>
        <v>0.25470314318975551</v>
      </c>
    </row>
    <row r="37" spans="1:4" x14ac:dyDescent="0.25">
      <c r="A37" s="2" t="s">
        <v>6</v>
      </c>
      <c r="B37" s="2" t="s">
        <v>8</v>
      </c>
      <c r="C37" s="6">
        <v>0</v>
      </c>
      <c r="D37" s="5">
        <f t="shared" ref="D37:D41" si="3">C37/17.18</f>
        <v>0</v>
      </c>
    </row>
    <row r="38" spans="1:4" x14ac:dyDescent="0.25">
      <c r="A38" s="2" t="s">
        <v>6</v>
      </c>
      <c r="B38" s="2" t="s">
        <v>10</v>
      </c>
      <c r="C38" s="6">
        <v>0.35</v>
      </c>
      <c r="D38" s="5">
        <f t="shared" si="3"/>
        <v>2.0372526193247961E-2</v>
      </c>
    </row>
    <row r="39" spans="1:4" x14ac:dyDescent="0.25">
      <c r="A39" s="2" t="s">
        <v>11</v>
      </c>
      <c r="B39" s="2" t="s">
        <v>12</v>
      </c>
      <c r="C39" s="6">
        <v>0.5</v>
      </c>
      <c r="D39" s="5">
        <f t="shared" si="3"/>
        <v>2.9103608847497089E-2</v>
      </c>
    </row>
    <row r="40" spans="1:4" x14ac:dyDescent="0.25">
      <c r="A40" s="2" t="s">
        <v>6</v>
      </c>
      <c r="B40" s="2" t="s">
        <v>9</v>
      </c>
      <c r="C40" s="6">
        <v>0</v>
      </c>
      <c r="D40" s="5">
        <f t="shared" si="3"/>
        <v>0</v>
      </c>
    </row>
    <row r="41" spans="1:4" x14ac:dyDescent="0.25">
      <c r="A41" s="9" t="s">
        <v>13</v>
      </c>
      <c r="B41" s="9"/>
      <c r="C41" s="6">
        <f>SUM(C36:C40)</f>
        <v>5.2257999999999996</v>
      </c>
      <c r="D41" s="5">
        <f t="shared" si="3"/>
        <v>0.30417927823050056</v>
      </c>
    </row>
    <row r="42" spans="1:4" x14ac:dyDescent="0.25">
      <c r="A42" s="4"/>
      <c r="B42" s="4"/>
    </row>
    <row r="44" spans="1:4" x14ac:dyDescent="0.25">
      <c r="A44" s="8" t="s">
        <v>18</v>
      </c>
      <c r="B44" s="8"/>
      <c r="C44" s="8"/>
      <c r="D44" s="8"/>
    </row>
    <row r="45" spans="1:4" ht="60" x14ac:dyDescent="0.25">
      <c r="A45" s="1" t="s">
        <v>2</v>
      </c>
      <c r="B45" s="1" t="s">
        <v>3</v>
      </c>
      <c r="C45" s="1" t="s">
        <v>4</v>
      </c>
      <c r="D45" s="1" t="s">
        <v>5</v>
      </c>
    </row>
    <row r="46" spans="1:4" x14ac:dyDescent="0.25">
      <c r="A46" s="2" t="s">
        <v>6</v>
      </c>
      <c r="B46" s="2" t="s">
        <v>15</v>
      </c>
      <c r="C46" s="6">
        <v>0</v>
      </c>
      <c r="D46" s="5">
        <f>C46/14.25</f>
        <v>0</v>
      </c>
    </row>
    <row r="47" spans="1:4" x14ac:dyDescent="0.25">
      <c r="A47" s="2" t="s">
        <v>6</v>
      </c>
      <c r="B47" s="2" t="s">
        <v>8</v>
      </c>
      <c r="C47" s="6">
        <v>0</v>
      </c>
      <c r="D47" s="5">
        <f t="shared" ref="D47:D52" si="4">C47/14.25</f>
        <v>0</v>
      </c>
    </row>
    <row r="48" spans="1:4" x14ac:dyDescent="0.25">
      <c r="A48" s="2" t="s">
        <v>6</v>
      </c>
      <c r="B48" s="2" t="s">
        <v>10</v>
      </c>
      <c r="C48" s="6">
        <v>2.54461</v>
      </c>
      <c r="D48" s="5">
        <f t="shared" si="4"/>
        <v>0.17856912280701753</v>
      </c>
    </row>
    <row r="49" spans="1:4" x14ac:dyDescent="0.25">
      <c r="A49" s="2" t="s">
        <v>11</v>
      </c>
      <c r="B49" s="2" t="s">
        <v>12</v>
      </c>
      <c r="C49" s="6">
        <v>0.5</v>
      </c>
      <c r="D49" s="5">
        <f t="shared" si="4"/>
        <v>3.5087719298245612E-2</v>
      </c>
    </row>
    <row r="50" spans="1:4" x14ac:dyDescent="0.25">
      <c r="A50" s="2" t="s">
        <v>6</v>
      </c>
      <c r="B50" s="2" t="s">
        <v>9</v>
      </c>
      <c r="C50" s="6">
        <v>1.3035600000000001</v>
      </c>
      <c r="D50" s="5">
        <f t="shared" si="4"/>
        <v>9.1477894736842105E-2</v>
      </c>
    </row>
    <row r="51" spans="1:4" x14ac:dyDescent="0.25">
      <c r="A51" s="2"/>
      <c r="B51" s="2"/>
      <c r="C51" s="6"/>
      <c r="D51" s="5">
        <f t="shared" si="4"/>
        <v>0</v>
      </c>
    </row>
    <row r="52" spans="1:4" x14ac:dyDescent="0.25">
      <c r="A52" s="10" t="s">
        <v>13</v>
      </c>
      <c r="B52" s="10"/>
      <c r="C52" s="6">
        <f>SUM(C46:C51)</f>
        <v>4.3481699999999996</v>
      </c>
      <c r="D52" s="5">
        <f t="shared" si="4"/>
        <v>0.30513473684210524</v>
      </c>
    </row>
  </sheetData>
  <mergeCells count="11">
    <mergeCell ref="A52:B52"/>
    <mergeCell ref="A21:B21"/>
    <mergeCell ref="A24:D24"/>
    <mergeCell ref="A31:B31"/>
    <mergeCell ref="A34:D34"/>
    <mergeCell ref="A41:B41"/>
    <mergeCell ref="A1:D1"/>
    <mergeCell ref="A2:D2"/>
    <mergeCell ref="A11:B11"/>
    <mergeCell ref="A14:D14"/>
    <mergeCell ref="A44:D44"/>
  </mergeCells>
  <pageMargins left="0.7" right="0.7" top="0.75" bottom="0.75" header="0.3" footer="0.3"/>
  <pageSetup paperSize="9" scale="76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DA5FD-F5EF-49D3-AAFF-DBD6189BFAA3}">
  <dimension ref="A1:F7"/>
  <sheetViews>
    <sheetView workbookViewId="0">
      <selection activeCell="M9" sqref="M9"/>
    </sheetView>
  </sheetViews>
  <sheetFormatPr defaultRowHeight="15" x14ac:dyDescent="0.25"/>
  <cols>
    <col min="2" max="2" width="9.28515625" bestFit="1" customWidth="1"/>
    <col min="3" max="3" width="11.28515625" bestFit="1" customWidth="1"/>
    <col min="4" max="4" width="9.7109375" bestFit="1" customWidth="1"/>
    <col min="5" max="5" width="11.28515625" bestFit="1" customWidth="1"/>
    <col min="6" max="6" width="14.5703125" customWidth="1"/>
  </cols>
  <sheetData>
    <row r="1" spans="1:6" ht="186" thickBot="1" x14ac:dyDescent="0.3">
      <c r="A1" s="11" t="s">
        <v>20</v>
      </c>
      <c r="B1" s="12" t="s">
        <v>21</v>
      </c>
      <c r="C1" s="12" t="s">
        <v>22</v>
      </c>
      <c r="D1" s="12" t="s">
        <v>23</v>
      </c>
      <c r="E1" s="12" t="s">
        <v>24</v>
      </c>
      <c r="F1" s="12" t="s">
        <v>25</v>
      </c>
    </row>
    <row r="2" spans="1:6" ht="15.75" thickBot="1" x14ac:dyDescent="0.3">
      <c r="A2" s="13"/>
      <c r="B2" s="14" t="s">
        <v>26</v>
      </c>
      <c r="C2" s="14" t="s">
        <v>27</v>
      </c>
      <c r="D2" s="14" t="s">
        <v>28</v>
      </c>
      <c r="E2" s="14" t="s">
        <v>29</v>
      </c>
      <c r="F2" s="14" t="s">
        <v>30</v>
      </c>
    </row>
    <row r="3" spans="1:6" ht="15.75" thickBot="1" x14ac:dyDescent="0.3">
      <c r="A3" s="13" t="s">
        <v>31</v>
      </c>
      <c r="B3" s="16">
        <v>0.76600000000000001</v>
      </c>
      <c r="C3" s="16">
        <v>9.8499999999999994E-3</v>
      </c>
      <c r="D3" s="16">
        <v>0.40710000000000002</v>
      </c>
      <c r="E3" s="16">
        <f>F3-B3-C3-D3</f>
        <v>2.2903200000000004</v>
      </c>
      <c r="F3" s="15">
        <f>Sheet1!C11</f>
        <v>3.4732700000000003</v>
      </c>
    </row>
    <row r="4" spans="1:6" ht="15.75" thickBot="1" x14ac:dyDescent="0.3">
      <c r="A4" s="13" t="s">
        <v>32</v>
      </c>
      <c r="B4" s="16">
        <v>1.1399999999999999</v>
      </c>
      <c r="C4" s="16">
        <v>0.11475</v>
      </c>
      <c r="D4" s="16">
        <v>0</v>
      </c>
      <c r="E4" s="16">
        <f t="shared" ref="E4:E7" si="0">F4-B4-C4-D4</f>
        <v>5.7628300000000001</v>
      </c>
      <c r="F4" s="16">
        <f>Sheet1!C21</f>
        <v>7.0175799999999997</v>
      </c>
    </row>
    <row r="5" spans="1:6" ht="15.75" thickBot="1" x14ac:dyDescent="0.3">
      <c r="A5" s="13" t="s">
        <v>33</v>
      </c>
      <c r="B5" s="16">
        <v>0</v>
      </c>
      <c r="C5" s="16">
        <v>0</v>
      </c>
      <c r="D5" s="16">
        <v>0</v>
      </c>
      <c r="E5" s="16">
        <f t="shared" si="0"/>
        <v>0.63500000000000001</v>
      </c>
      <c r="F5" s="16">
        <f>Sheet1!C31</f>
        <v>0.63500000000000001</v>
      </c>
    </row>
    <row r="6" spans="1:6" ht="15.75" thickBot="1" x14ac:dyDescent="0.3">
      <c r="A6" s="13" t="s">
        <v>34</v>
      </c>
      <c r="B6" s="16">
        <v>4.38</v>
      </c>
      <c r="C6" s="16">
        <v>0.5</v>
      </c>
      <c r="D6" s="16">
        <v>0</v>
      </c>
      <c r="E6" s="16">
        <f t="shared" si="0"/>
        <v>0.34579999999999966</v>
      </c>
      <c r="F6" s="16">
        <f>Sheet1!C41</f>
        <v>5.2257999999999996</v>
      </c>
    </row>
    <row r="7" spans="1:6" ht="15.75" thickBot="1" x14ac:dyDescent="0.3">
      <c r="A7" s="13" t="s">
        <v>35</v>
      </c>
      <c r="B7" s="16">
        <v>0</v>
      </c>
      <c r="C7" s="16">
        <v>2.5449999999999999</v>
      </c>
      <c r="D7" s="16">
        <v>0</v>
      </c>
      <c r="E7" s="16">
        <f t="shared" si="0"/>
        <v>1.8031699999999997</v>
      </c>
      <c r="F7" s="16">
        <f>Sheet1!C52</f>
        <v>4.3481699999999996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2024-04-10T12:07:54Z</dcterms:modified>
</cp:coreProperties>
</file>